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<sst xmlns="http://schemas.openxmlformats.org/spreadsheetml/2006/main" uniqueCount="145">
  <si>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</si>
  <si>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</si>
  <si>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</si>
  <si>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</si>
  <si>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</si>
  <si>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</si>
  <si>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</si>
  <si>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</si>
  <si>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</si>
  <si>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</si>
  <si>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</si>
  <si>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</si>
  <si>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</si>
  <si>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</si>
  <si>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</si>
  <si>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</si>
  <si>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</si>
  <si>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JobID:000014</t>
  </si>
  <si>
    <t>F</t>
  </si>
  <si>
    <t>制作　概算見積書</t>
  </si>
  <si>
    <t>執行
役員</t>
  </si>
  <si>
    <t>確認日</t>
  </si>
  <si>
    <t>課長
部長</t>
  </si>
  <si>
    <t>担当</t>
  </si>
  <si>
    <t>作成日</t>
  </si>
  <si>
    <t>#00000</t>
  </si>
  <si>
    <t>アプリセンサ事業部様/C</t>
  </si>
  <si>
    <t>AA092Eカタログ9月リリース分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</si>
  <si>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</si>
  <si>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</si>
  <si>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</si>
  <si>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</si>
  <si>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</si>
  <si>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</si>
  <si>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</si>
  <si>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</si>
  <si>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</si>
  <si>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</si>
  <si>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</si>
  <si>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</si>
  <si>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</si>
  <si>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</si>
  <si>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</si>
  <si>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</si>
  <si>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</si>
  <si>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</si>
  <si>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</si>
  <si>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</si>
  <si>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</si>
  <si>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</si>
  <si>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</si>
  <si>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</si>
  <si>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</si>
  <si>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</si>
  <si>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</si>
  <si>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</si>
  <si>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</si>
  <si>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</si>
  <si>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</si>
  <si>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</si>
  <si>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</si>
  <si>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</si>
  <si>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</si>
  <si>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</si>
  <si>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</si>
  <si>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</si>
  <si>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</si>
  <si>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</si>
  <si>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</si>
  <si>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</si>
  <si>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</si>
  <si>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</si>
  <si>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</si>
  <si>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</si>
  <si>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</si>
  <si>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</si>
  <si>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</si>
  <si>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</si>
  <si>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</si>
  <si>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</si>
  <si>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</si>
  <si>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</si>
  <si>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</si>
  <si>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</si>
  <si>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</si>
  <si>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</si>
  <si>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</si>
  <si>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</si>
  <si>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</si>
  <si>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</si>
  <si>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</si>
  <si>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</si>
  <si>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</si>
  <si>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</si>
  <si>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</si>
  <si>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</si>
  <si>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</si>
  <si>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</si>
  <si>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</si>
  <si>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</si>
  <si>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</si>
  <si>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</si>
  <si>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</si>
  <si>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</si>
  <si>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</si>
  <si>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</si>
  <si>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</si>
  <si>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</si>
  <si>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</si>
  <si>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</si>
  <si>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</si>
  <si>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</si>
  <si>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</si>
  <si>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</si>
  <si>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</si>
  <si>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</si>
  <si>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</si>
  <si>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</si>
  <si>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</si>
  <si>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</si>
  <si>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</si>
  <si>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</si>
  <si>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</si>
  <si>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</si>
  <si>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</si>
  <si>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</si>
  <si>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</si>
  <si>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</si>
  <si>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</si>
  <si>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</si>
  <si>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</si>
  <si>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</si>
  <si>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</si>
  <si>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</si>
  <si>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</si>
  <si>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</si>
  <si>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</si>
  <si>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</si>
  <si>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</si>
  <si>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</si>
  <si>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KI</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</si>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</sst>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AA092Eカタログ9月リリース分</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AA092Eカタログ9月リリース分</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AA092Eカタログ9月リリース分</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AA092Eカタログ9月リリース分</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AA092Eカタログ9月リリース分</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AA092Eカタログ9月リリース分</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AA092Eカタログ9月リリース分</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AA092Eカタログ9月リリース分</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AA092Eカタログ9月リリース分</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AA092Eカタログ9月リリース分</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AA092Eカタログ9月リリース分</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AA092Eカタログ9月リリース分</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AA092Eカタログ9月リリース分</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AA092Eカタログ9月リリース分</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AA092Eカタログ9月リリース分</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562074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2"/>
  <sheetViews>
    <sheetView tabSelected="1" workbookViewId="0" zoomScale="85" zoomScaleNormal="70" view="pageBreakPreview" showGridLines="true" showRowColHeaders="1">
      <selection activeCell="G3" sqref="G3:J5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144</v>
      </c>
      <c r="H2" s="194" t="s">
        <v>125</v>
      </c>
      <c r="I2" s="194" t="s">
        <v>126</v>
      </c>
      <c r="J2" s="195" t="s">
        <v>127</v>
      </c>
    </row>
    <row r="3" spans="1:66">
      <c r="B3" s="197" t="s">
        <v>128</v>
      </c>
      <c r="C3" s="183" t="s">
        <v>129</v>
      </c>
      <c r="D3" s="184">
        <v>0</v>
      </c>
      <c r="E3" s="183" t="s">
        <v>130</v>
      </c>
      <c r="F3" s="185">
        <v>4900.0</v>
      </c>
      <c r="G3" s="200">
        <f>$D3*$F3</f>
        <v>0</v>
      </c>
      <c r="H3" s="200">
        <f>sum($G3:$G14)</f>
        <v>133834</v>
      </c>
      <c r="I3" s="200">
        <f>$H3*0.20</f>
        <v>26766.8</v>
      </c>
      <c r="J3" s="203">
        <f>sum($H3:$I3)</f>
        <v>160600.8</v>
      </c>
    </row>
    <row r="4" spans="1:66">
      <c r="B4" s="198" t="s">
        <v>128</v>
      </c>
      <c r="C4" s="186" t="s">
        <v>109</v>
      </c>
      <c r="D4" s="186">
        <v>544.0</v>
      </c>
      <c r="E4" s="186" t="s">
        <v>138</v>
      </c>
      <c r="F4" s="188">
        <v>0.0</v>
      </c>
      <c r="G4" s="201">
        <f>$D4*$F4</f>
        <v>0</v>
      </c>
      <c r="H4" s="201"/>
      <c r="I4" s="201"/>
      <c r="J4" s="204"/>
    </row>
    <row r="5" spans="1:66">
      <c r="B5" s="198" t="s">
        <v>128</v>
      </c>
      <c r="C5" s="186" t="s">
        <v>131</v>
      </c>
      <c r="D5" s="187">
        <v>3.0</v>
      </c>
      <c r="E5" s="186" t="s">
        <v>130</v>
      </c>
      <c r="F5" s="188">
        <v>4900.0</v>
      </c>
      <c r="G5" s="201">
        <f>$D5*$F5</f>
        <v>14700</v>
      </c>
      <c r="H5" s="201"/>
      <c r="I5" s="201"/>
      <c r="J5" s="204"/>
    </row>
    <row r="6" spans="1:66">
      <c r="B6" s="198" t="s">
        <v>128</v>
      </c>
      <c r="C6" s="186" t="s">
        <v>132</v>
      </c>
      <c r="D6" s="187">
        <v>1.0</v>
      </c>
      <c r="E6" s="186" t="s">
        <v>130</v>
      </c>
      <c r="F6" s="188">
        <v>4600.0</v>
      </c>
      <c r="G6" s="201">
        <f>$D6*$F6</f>
        <v>4600</v>
      </c>
      <c r="H6" s="201"/>
      <c r="I6" s="201"/>
      <c r="J6" s="204"/>
    </row>
    <row r="7" spans="1:66">
      <c r="B7" s="198" t="s">
        <v>128</v>
      </c>
      <c r="C7" s="186" t="s">
        <v>133</v>
      </c>
      <c r="D7" s="187">
        <v>0</v>
      </c>
      <c r="E7" s="186" t="s">
        <v>130</v>
      </c>
      <c r="F7" s="188">
        <v>4600.0</v>
      </c>
      <c r="G7" s="201">
        <f>$D7*$F7</f>
        <v>0</v>
      </c>
      <c r="H7" s="201"/>
      <c r="I7" s="201"/>
      <c r="J7" s="204"/>
    </row>
    <row r="8" spans="1:66">
      <c r="B8" s="198" t="s">
        <v>128</v>
      </c>
      <c r="C8" s="186" t="s">
        <v>88</v>
      </c>
      <c r="D8" s="186">
        <v>3724.0</v>
      </c>
      <c r="E8" s="186" t="s">
        <v>138</v>
      </c>
      <c r="F8" s="188">
        <v>23.0</v>
      </c>
      <c r="G8" s="201">
        <f>$D8*$F8</f>
        <v>85652</v>
      </c>
      <c r="H8" s="201"/>
      <c r="I8" s="201"/>
      <c r="J8" s="204"/>
    </row>
    <row r="9" spans="1:66">
      <c r="B9" s="198" t="s">
        <v>128</v>
      </c>
      <c r="C9" s="186" t="s">
        <v>134</v>
      </c>
      <c r="D9" s="186">
        <v>271.0</v>
      </c>
      <c r="E9" s="186" t="s">
        <v>138</v>
      </c>
      <c r="F9" s="188">
        <v>18.0</v>
      </c>
      <c r="G9" s="201">
        <f>$D9*$F9</f>
        <v>4878</v>
      </c>
      <c r="H9" s="201"/>
      <c r="I9" s="201"/>
      <c r="J9" s="204"/>
    </row>
    <row r="10" spans="1:66">
      <c r="B10" s="198" t="s">
        <v>128</v>
      </c>
      <c r="C10" s="186" t="s">
        <v>135</v>
      </c>
      <c r="D10" s="186">
        <v>365.0</v>
      </c>
      <c r="E10" s="186" t="s">
        <v>138</v>
      </c>
      <c r="F10" s="188">
        <v>13.0</v>
      </c>
      <c r="G10" s="201">
        <f>$D10*$F10</f>
        <v>4745</v>
      </c>
      <c r="H10" s="201"/>
      <c r="I10" s="201"/>
      <c r="J10" s="204"/>
    </row>
    <row r="11" spans="1:66">
      <c r="B11" s="198" t="s">
        <v>128</v>
      </c>
      <c r="C11" s="186" t="s">
        <v>136</v>
      </c>
      <c r="D11" s="186">
        <v>645.0</v>
      </c>
      <c r="E11" s="186" t="s">
        <v>138</v>
      </c>
      <c r="F11" s="188">
        <v>7.0</v>
      </c>
      <c r="G11" s="201">
        <f>$D11*$F11</f>
        <v>4515</v>
      </c>
      <c r="H11" s="201"/>
      <c r="I11" s="201"/>
      <c r="J11" s="204"/>
    </row>
    <row r="12" spans="1:66">
      <c r="B12" s="198" t="s">
        <v>128</v>
      </c>
      <c r="C12" s="186" t="s">
        <v>105</v>
      </c>
      <c r="D12" s="186">
        <v>792.0</v>
      </c>
      <c r="E12" s="186" t="s">
        <v>138</v>
      </c>
      <c r="F12" s="188">
        <v>7.0</v>
      </c>
      <c r="G12" s="201">
        <f>$D12*$F12</f>
        <v>5544</v>
      </c>
      <c r="H12" s="201"/>
      <c r="I12" s="201"/>
      <c r="J12" s="204"/>
    </row>
    <row r="13" spans="1:66">
      <c r="B13" s="198" t="s">
        <v>128</v>
      </c>
      <c r="C13" s="186" t="s">
        <v>137</v>
      </c>
      <c r="D13" s="187">
        <v>0</v>
      </c>
      <c r="E13" s="186" t="s">
        <v>130</v>
      </c>
      <c r="F13" s="188">
        <v>4600.0</v>
      </c>
      <c r="G13" s="201">
        <f>$D13*$F13</f>
        <v>0</v>
      </c>
      <c r="H13" s="201"/>
      <c r="I13" s="201"/>
      <c r="J13" s="204"/>
    </row>
    <row r="14" spans="1:66">
      <c r="B14" s="199" t="s">
        <v>128</v>
      </c>
      <c r="C14" s="189" t="s">
        <v>139</v>
      </c>
      <c r="D14" s="190">
        <v>2.0</v>
      </c>
      <c r="E14" s="189" t="s">
        <v>130</v>
      </c>
      <c r="F14" s="191">
        <v>4600.0</v>
      </c>
      <c r="G14" s="202">
        <f>$D14*$F14</f>
        <v>9200</v>
      </c>
      <c r="H14" s="202"/>
      <c r="I14" s="202"/>
      <c r="J14" s="205"/>
    </row>
    <row r="15" spans="1:66">
      <c r="B15" s="197" t="s">
        <v>140</v>
      </c>
      <c r="C15" s="183" t="s">
        <v>131</v>
      </c>
      <c r="D15" s="184">
        <v>1.5</v>
      </c>
      <c r="E15" s="183" t="s">
        <v>130</v>
      </c>
      <c r="F15" s="185">
        <v>4900.0</v>
      </c>
      <c r="G15" s="200">
        <f>$D15*$F15</f>
        <v>7350</v>
      </c>
      <c r="H15" s="200">
        <f>sum($G15:$G26)</f>
        <v>122889</v>
      </c>
      <c r="I15" s="200">
        <f>$H15*0.20</f>
        <v>24577.8</v>
      </c>
      <c r="J15" s="203">
        <f>sum($H15:$I15)</f>
        <v>147466.8</v>
      </c>
    </row>
    <row r="16" spans="1:66">
      <c r="B16" s="198" t="s">
        <v>140</v>
      </c>
      <c r="C16" s="186" t="s">
        <v>88</v>
      </c>
      <c r="D16" s="186">
        <v>3412.0</v>
      </c>
      <c r="E16" s="186" t="s">
        <v>138</v>
      </c>
      <c r="F16" s="188">
        <v>24.0</v>
      </c>
      <c r="G16" s="201">
        <f>$D16*$F16</f>
        <v>81888</v>
      </c>
      <c r="H16" s="201"/>
      <c r="I16" s="201"/>
      <c r="J16" s="204"/>
    </row>
    <row r="17" spans="1:66">
      <c r="B17" s="198" t="s">
        <v>140</v>
      </c>
      <c r="C17" s="186" t="s">
        <v>134</v>
      </c>
      <c r="D17" s="186">
        <v>306.0</v>
      </c>
      <c r="E17" s="186" t="s">
        <v>138</v>
      </c>
      <c r="F17" s="188">
        <v>19.0</v>
      </c>
      <c r="G17" s="201">
        <f>$D17*$F17</f>
        <v>5814</v>
      </c>
      <c r="H17" s="201"/>
      <c r="I17" s="201"/>
      <c r="J17" s="204"/>
    </row>
    <row r="18" spans="1:66">
      <c r="B18" s="198" t="s">
        <v>140</v>
      </c>
      <c r="C18" s="186" t="s">
        <v>135</v>
      </c>
      <c r="D18" s="186">
        <v>425.0</v>
      </c>
      <c r="E18" s="186" t="s">
        <v>138</v>
      </c>
      <c r="F18" s="188">
        <v>13.0</v>
      </c>
      <c r="G18" s="201">
        <f>$D18*$F18</f>
        <v>5525</v>
      </c>
      <c r="H18" s="201"/>
      <c r="I18" s="201"/>
      <c r="J18" s="204"/>
    </row>
    <row r="19" spans="1:66">
      <c r="B19" s="198" t="s">
        <v>140</v>
      </c>
      <c r="C19" s="186" t="s">
        <v>136</v>
      </c>
      <c r="D19" s="186">
        <v>544.0</v>
      </c>
      <c r="E19" s="186" t="s">
        <v>138</v>
      </c>
      <c r="F19" s="188">
        <v>7.0</v>
      </c>
      <c r="G19" s="201">
        <f>$D19*$F19</f>
        <v>3808</v>
      </c>
      <c r="H19" s="201"/>
      <c r="I19" s="201"/>
      <c r="J19" s="204"/>
    </row>
    <row r="20" spans="1:66">
      <c r="B20" s="198" t="s">
        <v>140</v>
      </c>
      <c r="C20" s="186" t="s">
        <v>105</v>
      </c>
      <c r="D20" s="186">
        <v>672.0</v>
      </c>
      <c r="E20" s="186" t="s">
        <v>138</v>
      </c>
      <c r="F20" s="188">
        <v>7.0</v>
      </c>
      <c r="G20" s="201">
        <f>$D20*$F20</f>
        <v>4704</v>
      </c>
      <c r="H20" s="201"/>
      <c r="I20" s="201"/>
      <c r="J20" s="204"/>
    </row>
    <row r="21" spans="1:66">
      <c r="B21" s="198" t="s">
        <v>140</v>
      </c>
      <c r="C21" s="186" t="s">
        <v>109</v>
      </c>
      <c r="D21" s="186">
        <v>426.0</v>
      </c>
      <c r="E21" s="186" t="s">
        <v>138</v>
      </c>
      <c r="F21" s="188">
        <v>0.0</v>
      </c>
      <c r="G21" s="201">
        <f>$D21*$F21</f>
        <v>0</v>
      </c>
      <c r="H21" s="201"/>
      <c r="I21" s="201"/>
      <c r="J21" s="204"/>
    </row>
    <row r="22" spans="1:66">
      <c r="B22" s="198" t="s">
        <v>140</v>
      </c>
      <c r="C22" s="186" t="s">
        <v>139</v>
      </c>
      <c r="D22" s="187">
        <v>2.0</v>
      </c>
      <c r="E22" s="186" t="s">
        <v>130</v>
      </c>
      <c r="F22" s="188">
        <v>4600.0</v>
      </c>
      <c r="G22" s="201">
        <f>$D22*$F22</f>
        <v>9200</v>
      </c>
      <c r="H22" s="201"/>
      <c r="I22" s="201"/>
      <c r="J22" s="204"/>
    </row>
    <row r="23" spans="1:66">
      <c r="B23" s="198" t="s">
        <v>140</v>
      </c>
      <c r="C23" s="186" t="s">
        <v>132</v>
      </c>
      <c r="D23" s="187">
        <v>1.0</v>
      </c>
      <c r="E23" s="186" t="s">
        <v>130</v>
      </c>
      <c r="F23" s="188">
        <v>4600.0</v>
      </c>
      <c r="G23" s="201">
        <f>$D23*$F23</f>
        <v>4600</v>
      </c>
      <c r="H23" s="201"/>
      <c r="I23" s="201"/>
      <c r="J23" s="204"/>
    </row>
    <row r="24" spans="1:66">
      <c r="B24" s="198" t="s">
        <v>140</v>
      </c>
      <c r="C24" s="186" t="s">
        <v>129</v>
      </c>
      <c r="D24" s="187">
        <v>0</v>
      </c>
      <c r="E24" s="186" t="s">
        <v>130</v>
      </c>
      <c r="F24" s="188">
        <v>4900.0</v>
      </c>
      <c r="G24" s="201">
        <f>$D24*$F24</f>
        <v>0</v>
      </c>
      <c r="H24" s="201"/>
      <c r="I24" s="201"/>
      <c r="J24" s="204"/>
    </row>
    <row r="25" spans="1:66">
      <c r="B25" s="198" t="s">
        <v>140</v>
      </c>
      <c r="C25" s="186" t="s">
        <v>133</v>
      </c>
      <c r="D25" s="187">
        <v>0</v>
      </c>
      <c r="E25" s="186" t="s">
        <v>130</v>
      </c>
      <c r="F25" s="188">
        <v>4600.0</v>
      </c>
      <c r="G25" s="201">
        <f>$D25*$F25</f>
        <v>0</v>
      </c>
      <c r="H25" s="201"/>
      <c r="I25" s="201"/>
      <c r="J25" s="204"/>
    </row>
    <row r="26" spans="1:66">
      <c r="B26" s="199" t="s">
        <v>140</v>
      </c>
      <c r="C26" s="189" t="s">
        <v>137</v>
      </c>
      <c r="D26" s="190">
        <v>0</v>
      </c>
      <c r="E26" s="189" t="s">
        <v>130</v>
      </c>
      <c r="F26" s="191">
        <v>4450.0</v>
      </c>
      <c r="G26" s="202">
        <f>$D26*$F26</f>
        <v>0</v>
      </c>
      <c r="H26" s="202"/>
      <c r="I26" s="202"/>
      <c r="J26" s="205"/>
    </row>
    <row r="27" spans="1:66">
      <c r="B27" s="197" t="s">
        <v>141</v>
      </c>
      <c r="C27" s="183" t="s">
        <v>129</v>
      </c>
      <c r="D27" s="184">
        <v>0</v>
      </c>
      <c r="E27" s="183" t="s">
        <v>130</v>
      </c>
      <c r="F27" s="185">
        <v>4900.0</v>
      </c>
      <c r="G27" s="200">
        <f>$D27*$F27</f>
        <v>0</v>
      </c>
      <c r="H27" s="200">
        <f>sum($G27:$G38)</f>
        <v>96391</v>
      </c>
      <c r="I27" s="200">
        <f>$H27*0.20</f>
        <v>19278.2</v>
      </c>
      <c r="J27" s="203">
        <f>sum($H27:$I27)</f>
        <v>115669.2</v>
      </c>
    </row>
    <row r="28" spans="1:66">
      <c r="B28" s="198" t="s">
        <v>141</v>
      </c>
      <c r="C28" s="186" t="s">
        <v>133</v>
      </c>
      <c r="D28" s="187">
        <v>0</v>
      </c>
      <c r="E28" s="186" t="s">
        <v>130</v>
      </c>
      <c r="F28" s="188">
        <v>2900.0</v>
      </c>
      <c r="G28" s="201">
        <f>$D28*$F28</f>
        <v>0</v>
      </c>
      <c r="H28" s="201"/>
      <c r="I28" s="201"/>
      <c r="J28" s="204"/>
    </row>
    <row r="29" spans="1:66">
      <c r="B29" s="198" t="s">
        <v>141</v>
      </c>
      <c r="C29" s="186" t="s">
        <v>131</v>
      </c>
      <c r="D29" s="187">
        <v>1.5</v>
      </c>
      <c r="E29" s="186" t="s">
        <v>130</v>
      </c>
      <c r="F29" s="188">
        <v>4900.0</v>
      </c>
      <c r="G29" s="201">
        <f>$D29*$F29</f>
        <v>7350</v>
      </c>
      <c r="H29" s="201"/>
      <c r="I29" s="201"/>
      <c r="J29" s="204"/>
    </row>
    <row r="30" spans="1:66">
      <c r="B30" s="198" t="s">
        <v>141</v>
      </c>
      <c r="C30" s="186" t="s">
        <v>132</v>
      </c>
      <c r="D30" s="187">
        <v>1.0</v>
      </c>
      <c r="E30" s="186" t="s">
        <v>130</v>
      </c>
      <c r="F30" s="188">
        <v>2900.0</v>
      </c>
      <c r="G30" s="201">
        <f>$D30*$F30</f>
        <v>2900</v>
      </c>
      <c r="H30" s="201"/>
      <c r="I30" s="201"/>
      <c r="J30" s="204"/>
    </row>
    <row r="31" spans="1:66">
      <c r="B31" s="198" t="s">
        <v>141</v>
      </c>
      <c r="C31" s="186" t="s">
        <v>88</v>
      </c>
      <c r="D31" s="186">
        <v>3413.0</v>
      </c>
      <c r="E31" s="186" t="s">
        <v>138</v>
      </c>
      <c r="F31" s="188">
        <v>19.0</v>
      </c>
      <c r="G31" s="201">
        <f>$D31*$F31</f>
        <v>64847</v>
      </c>
      <c r="H31" s="201"/>
      <c r="I31" s="201"/>
      <c r="J31" s="204"/>
    </row>
    <row r="32" spans="1:66">
      <c r="B32" s="198" t="s">
        <v>141</v>
      </c>
      <c r="C32" s="186" t="s">
        <v>134</v>
      </c>
      <c r="D32" s="186">
        <v>264.0</v>
      </c>
      <c r="E32" s="186" t="s">
        <v>138</v>
      </c>
      <c r="F32" s="188">
        <v>15.0</v>
      </c>
      <c r="G32" s="201">
        <f>$D32*$F32</f>
        <v>3960</v>
      </c>
      <c r="H32" s="201"/>
      <c r="I32" s="201"/>
      <c r="J32" s="204"/>
    </row>
    <row r="33" spans="1:66">
      <c r="B33" s="198" t="s">
        <v>141</v>
      </c>
      <c r="C33" s="186" t="s">
        <v>135</v>
      </c>
      <c r="D33" s="186">
        <v>440.0</v>
      </c>
      <c r="E33" s="186" t="s">
        <v>138</v>
      </c>
      <c r="F33" s="188">
        <v>10.0</v>
      </c>
      <c r="G33" s="201">
        <f>$D33*$F33</f>
        <v>4400</v>
      </c>
      <c r="H33" s="201"/>
      <c r="I33" s="201"/>
      <c r="J33" s="204"/>
    </row>
    <row r="34" spans="1:66">
      <c r="B34" s="198" t="s">
        <v>141</v>
      </c>
      <c r="C34" s="186" t="s">
        <v>136</v>
      </c>
      <c r="D34" s="186">
        <v>531.0</v>
      </c>
      <c r="E34" s="186" t="s">
        <v>138</v>
      </c>
      <c r="F34" s="188">
        <v>6.0</v>
      </c>
      <c r="G34" s="201">
        <f>$D34*$F34</f>
        <v>3186</v>
      </c>
      <c r="H34" s="201"/>
      <c r="I34" s="201"/>
      <c r="J34" s="204"/>
    </row>
    <row r="35" spans="1:66">
      <c r="B35" s="198" t="s">
        <v>141</v>
      </c>
      <c r="C35" s="186" t="s">
        <v>105</v>
      </c>
      <c r="D35" s="186">
        <v>658.0</v>
      </c>
      <c r="E35" s="186" t="s">
        <v>138</v>
      </c>
      <c r="F35" s="188">
        <v>6.0</v>
      </c>
      <c r="G35" s="201">
        <f>$D35*$F35</f>
        <v>3948</v>
      </c>
      <c r="H35" s="201"/>
      <c r="I35" s="201"/>
      <c r="J35" s="204"/>
    </row>
    <row r="36" spans="1:66">
      <c r="B36" s="198" t="s">
        <v>141</v>
      </c>
      <c r="C36" s="186" t="s">
        <v>109</v>
      </c>
      <c r="D36" s="186">
        <v>479.0</v>
      </c>
      <c r="E36" s="186" t="s">
        <v>138</v>
      </c>
      <c r="F36" s="188">
        <v>0.0</v>
      </c>
      <c r="G36" s="201">
        <f>$D36*$F36</f>
        <v>0</v>
      </c>
      <c r="H36" s="201"/>
      <c r="I36" s="201"/>
      <c r="J36" s="204"/>
    </row>
    <row r="37" spans="1:66">
      <c r="B37" s="198" t="s">
        <v>141</v>
      </c>
      <c r="C37" s="186" t="s">
        <v>137</v>
      </c>
      <c r="D37" s="187">
        <v>0</v>
      </c>
      <c r="E37" s="186" t="s">
        <v>130</v>
      </c>
      <c r="F37" s="188">
        <v>3260.0</v>
      </c>
      <c r="G37" s="201">
        <f>$D37*$F37</f>
        <v>0</v>
      </c>
      <c r="H37" s="201"/>
      <c r="I37" s="201"/>
      <c r="J37" s="204"/>
    </row>
    <row r="38" spans="1:66">
      <c r="B38" s="199" t="s">
        <v>141</v>
      </c>
      <c r="C38" s="189" t="s">
        <v>139</v>
      </c>
      <c r="D38" s="190">
        <v>2.0</v>
      </c>
      <c r="E38" s="189" t="s">
        <v>130</v>
      </c>
      <c r="F38" s="191">
        <v>2900.0</v>
      </c>
      <c r="G38" s="202">
        <f>$D38*$F38</f>
        <v>5800</v>
      </c>
      <c r="H38" s="202"/>
      <c r="I38" s="202"/>
      <c r="J38" s="205"/>
    </row>
    <row r="39" spans="1:66">
      <c r="B39" s="197" t="s">
        <v>59</v>
      </c>
      <c r="C39" s="183" t="s">
        <v>129</v>
      </c>
      <c r="D39" s="184">
        <v>0</v>
      </c>
      <c r="E39" s="183" t="s">
        <v>130</v>
      </c>
      <c r="F39" s="185">
        <v>4900.0</v>
      </c>
      <c r="G39" s="200">
        <f>$D39*$F39</f>
        <v>0</v>
      </c>
      <c r="H39" s="200">
        <f>sum($G39:$G52)</f>
        <v>115281</v>
      </c>
      <c r="I39" s="200">
        <f>$H39*0.20</f>
        <v>23056.2</v>
      </c>
      <c r="J39" s="203">
        <f>sum($H39:$I39)</f>
        <v>138337.2</v>
      </c>
    </row>
    <row r="40" spans="1:66">
      <c r="B40" s="198" t="s">
        <v>59</v>
      </c>
      <c r="C40" s="186" t="s">
        <v>133</v>
      </c>
      <c r="D40" s="187">
        <v>0</v>
      </c>
      <c r="E40" s="186" t="s">
        <v>130</v>
      </c>
      <c r="F40" s="188">
        <v>2900.0</v>
      </c>
      <c r="G40" s="201">
        <f>$D40*$F40</f>
        <v>0</v>
      </c>
      <c r="H40" s="201"/>
      <c r="I40" s="201"/>
      <c r="J40" s="204"/>
    </row>
    <row r="41" spans="1:66">
      <c r="B41" s="198" t="s">
        <v>59</v>
      </c>
      <c r="C41" s="186" t="s">
        <v>131</v>
      </c>
      <c r="D41" s="187">
        <v>3.0</v>
      </c>
      <c r="E41" s="186" t="s">
        <v>130</v>
      </c>
      <c r="F41" s="188">
        <v>4900.0</v>
      </c>
      <c r="G41" s="201">
        <f>$D41*$F41</f>
        <v>14700</v>
      </c>
      <c r="H41" s="201"/>
      <c r="I41" s="201"/>
      <c r="J41" s="204"/>
    </row>
    <row r="42" spans="1:66">
      <c r="B42" s="198" t="s">
        <v>59</v>
      </c>
      <c r="C42" s="186" t="s">
        <v>132</v>
      </c>
      <c r="D42" s="187">
        <v>1.0</v>
      </c>
      <c r="E42" s="186" t="s">
        <v>130</v>
      </c>
      <c r="F42" s="188">
        <v>2900.0</v>
      </c>
      <c r="G42" s="201">
        <f>$D42*$F42</f>
        <v>2900</v>
      </c>
      <c r="H42" s="201"/>
      <c r="I42" s="201"/>
      <c r="J42" s="204"/>
    </row>
    <row r="43" spans="1:66">
      <c r="B43" s="198" t="s">
        <v>59</v>
      </c>
      <c r="C43" s="186" t="s">
        <v>88</v>
      </c>
      <c r="D43" s="186">
        <v>5766.0</v>
      </c>
      <c r="E43" s="186" t="s">
        <v>138</v>
      </c>
      <c r="F43" s="188">
        <v>11.0</v>
      </c>
      <c r="G43" s="201">
        <f>$D43*$F43</f>
        <v>63426</v>
      </c>
      <c r="H43" s="201"/>
      <c r="I43" s="201"/>
      <c r="J43" s="204"/>
    </row>
    <row r="44" spans="1:66">
      <c r="B44" s="198" t="s">
        <v>59</v>
      </c>
      <c r="C44" s="186" t="s">
        <v>134</v>
      </c>
      <c r="D44" s="186">
        <v>873.0</v>
      </c>
      <c r="E44" s="186" t="s">
        <v>138</v>
      </c>
      <c r="F44" s="188">
        <v>9.0</v>
      </c>
      <c r="G44" s="201">
        <f>$D44*$F44</f>
        <v>7857</v>
      </c>
      <c r="H44" s="201"/>
      <c r="I44" s="201"/>
      <c r="J44" s="204"/>
    </row>
    <row r="45" spans="1:66">
      <c r="B45" s="198" t="s">
        <v>59</v>
      </c>
      <c r="C45" s="186" t="s">
        <v>135</v>
      </c>
      <c r="D45" s="186">
        <v>1394.0</v>
      </c>
      <c r="E45" s="186" t="s">
        <v>138</v>
      </c>
      <c r="F45" s="188">
        <v>7.0</v>
      </c>
      <c r="G45" s="201">
        <f>$D45*$F45</f>
        <v>9758</v>
      </c>
      <c r="H45" s="201"/>
      <c r="I45" s="201"/>
      <c r="J45" s="204"/>
    </row>
    <row r="46" spans="1:66">
      <c r="B46" s="198" t="s">
        <v>59</v>
      </c>
      <c r="C46" s="186" t="s">
        <v>136</v>
      </c>
      <c r="D46" s="186">
        <v>666.0</v>
      </c>
      <c r="E46" s="186" t="s">
        <v>138</v>
      </c>
      <c r="F46" s="188">
        <v>3.0</v>
      </c>
      <c r="G46" s="201">
        <f>$D46*$F46</f>
        <v>1998</v>
      </c>
      <c r="H46" s="201"/>
      <c r="I46" s="201"/>
      <c r="J46" s="204"/>
    </row>
    <row r="47" spans="1:66">
      <c r="B47" s="198" t="s">
        <v>59</v>
      </c>
      <c r="C47" s="186" t="s">
        <v>105</v>
      </c>
      <c r="D47" s="186">
        <v>1014.0</v>
      </c>
      <c r="E47" s="186" t="s">
        <v>138</v>
      </c>
      <c r="F47" s="188">
        <v>3.0</v>
      </c>
      <c r="G47" s="201">
        <f>$D47*$F47</f>
        <v>3042</v>
      </c>
      <c r="H47" s="201"/>
      <c r="I47" s="201"/>
      <c r="J47" s="204"/>
    </row>
    <row r="48" spans="1:66">
      <c r="B48" s="198" t="s">
        <v>59</v>
      </c>
      <c r="C48" s="186" t="s">
        <v>109</v>
      </c>
      <c r="D48" s="186">
        <v>438.0</v>
      </c>
      <c r="E48" s="186" t="s">
        <v>138</v>
      </c>
      <c r="F48" s="188">
        <v>0.0</v>
      </c>
      <c r="G48" s="201">
        <f>$D48*$F48</f>
        <v>0</v>
      </c>
      <c r="H48" s="201"/>
      <c r="I48" s="201"/>
      <c r="J48" s="204"/>
    </row>
    <row r="49" spans="1:66">
      <c r="B49" s="198" t="s">
        <v>59</v>
      </c>
      <c r="C49" s="186" t="s">
        <v>137</v>
      </c>
      <c r="D49" s="187">
        <v>0</v>
      </c>
      <c r="E49" s="186" t="s">
        <v>130</v>
      </c>
      <c r="F49" s="188">
        <v>3260.0</v>
      </c>
      <c r="G49" s="201">
        <f>$D49*$F49</f>
        <v>0</v>
      </c>
      <c r="H49" s="201"/>
      <c r="I49" s="201"/>
      <c r="J49" s="204"/>
    </row>
    <row r="50" spans="1:66">
      <c r="B50" s="198" t="s">
        <v>59</v>
      </c>
      <c r="C50" s="186" t="s">
        <v>139</v>
      </c>
      <c r="D50" s="187">
        <v>2.0</v>
      </c>
      <c r="E50" s="186" t="s">
        <v>130</v>
      </c>
      <c r="F50" s="188">
        <v>2900.0</v>
      </c>
      <c r="G50" s="201">
        <f>$D50*$F50</f>
        <v>5800</v>
      </c>
      <c r="H50" s="201"/>
      <c r="I50" s="201"/>
      <c r="J50" s="204"/>
    </row>
    <row r="51" spans="1:66">
      <c r="B51" s="198" t="s">
        <v>59</v>
      </c>
      <c r="C51" s="186" t="s">
        <v>142</v>
      </c>
      <c r="D51" s="187">
        <v>0</v>
      </c>
      <c r="E51" s="186" t="s">
        <v>130</v>
      </c>
      <c r="F51" s="188">
        <v>6600.0</v>
      </c>
      <c r="G51" s="201">
        <f>$D51*$F51</f>
        <v>0</v>
      </c>
      <c r="H51" s="201"/>
      <c r="I51" s="201"/>
      <c r="J51" s="204"/>
    </row>
    <row r="52" spans="1:66">
      <c r="B52" s="199" t="s">
        <v>59</v>
      </c>
      <c r="C52" s="189" t="s">
        <v>143</v>
      </c>
      <c r="D52" s="190">
        <v>2.0</v>
      </c>
      <c r="E52" s="189" t="s">
        <v>130</v>
      </c>
      <c r="F52" s="191">
        <v>2900.0</v>
      </c>
      <c r="G52" s="202">
        <f>$D52*$F52</f>
        <v>5800</v>
      </c>
      <c r="H52" s="202"/>
      <c r="I52" s="202"/>
      <c r="J52" s="205"/>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2"/>
    <mergeCell ref="H39:H52"/>
    <mergeCell ref="I39:I52"/>
    <mergeCell ref="J39:J5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